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puschristi.sharepoint.com/sites/FinanceDepartment/Finance/SHARED/Debt Accounting/__desktop info/"/>
    </mc:Choice>
  </mc:AlternateContent>
  <xr:revisionPtr revIDLastSave="300" documentId="8_{73CFAE76-5730-47A9-A6D3-DDDA5D800F4B}" xr6:coauthVersionLast="47" xr6:coauthVersionMax="47" xr10:uidLastSave="{C9263165-C4D1-45A6-B6E7-80883BE85ACB}"/>
  <bookViews>
    <workbookView xWindow="-120" yWindow="-120" windowWidth="29040" windowHeight="15720" xr2:uid="{1A89AEBD-A47B-4B20-A1F1-164EAFB9427D}"/>
  </bookViews>
  <sheets>
    <sheet name="Sheet1" sheetId="1" r:id="rId1"/>
  </sheets>
  <definedNames>
    <definedName name="_xlnm.Print_Titles" localSheetId="0">Sheet1!$1:$8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31" i="1" l="1"/>
  <c r="G125" i="1"/>
  <c r="G122" i="1"/>
  <c r="G127" i="1" s="1"/>
  <c r="G61" i="1"/>
  <c r="G49" i="1"/>
</calcChain>
</file>

<file path=xl/sharedStrings.xml><?xml version="1.0" encoding="utf-8"?>
<sst xmlns="http://schemas.openxmlformats.org/spreadsheetml/2006/main" count="232" uniqueCount="156">
  <si>
    <t>Original</t>
  </si>
  <si>
    <t>Maturity</t>
  </si>
  <si>
    <t>Interest</t>
  </si>
  <si>
    <t>Ending</t>
  </si>
  <si>
    <t>Series</t>
  </si>
  <si>
    <t>Issue at Par</t>
  </si>
  <si>
    <t>Date</t>
  </si>
  <si>
    <t>Rates (%)</t>
  </si>
  <si>
    <t>Balance</t>
  </si>
  <si>
    <t>2016 General improvement refunding bonds</t>
  </si>
  <si>
    <t>$</t>
  </si>
  <si>
    <t>2029</t>
  </si>
  <si>
    <t>2.00%-4.00%</t>
  </si>
  <si>
    <t>2018 General improvement bonds</t>
  </si>
  <si>
    <t>2038</t>
  </si>
  <si>
    <t>5.00%</t>
  </si>
  <si>
    <t>2020A General improvement bonds</t>
  </si>
  <si>
    <t>2040</t>
  </si>
  <si>
    <t>4.00%-5.00%</t>
  </si>
  <si>
    <t>2020B General improvement refunding bonds</t>
  </si>
  <si>
    <t>2032</t>
  </si>
  <si>
    <t>2020C General improvement refunding bonds, taxable, 96.22%</t>
  </si>
  <si>
    <t>0.59%-2.49%</t>
  </si>
  <si>
    <t>2021C General improvement refunding bonds, taxable</t>
  </si>
  <si>
    <t>2028</t>
  </si>
  <si>
    <t>0.27%-1.47%</t>
  </si>
  <si>
    <t>2022C General improvement bonds</t>
  </si>
  <si>
    <t>2042</t>
  </si>
  <si>
    <t>4.50%-5.00%</t>
  </si>
  <si>
    <t>2023 General improvement bonds</t>
  </si>
  <si>
    <t>2043</t>
  </si>
  <si>
    <t>2024 General improvement bonds</t>
  </si>
  <si>
    <t>2044</t>
  </si>
  <si>
    <t>2024C General Improvement Refunding Bonds</t>
  </si>
  <si>
    <t>2035</t>
  </si>
  <si>
    <t>2025 General Improvement Bonds</t>
  </si>
  <si>
    <t>2045</t>
  </si>
  <si>
    <t>Total general obligation bonds, not direct placement</t>
  </si>
  <si>
    <t>2016A General improvement refunding (TMPC), 89.70%</t>
  </si>
  <si>
    <t>2026</t>
  </si>
  <si>
    <t>1.72%-3.50%</t>
  </si>
  <si>
    <t>2019A General improvement refunding bonds</t>
  </si>
  <si>
    <t>2030</t>
  </si>
  <si>
    <t>1.99%</t>
  </si>
  <si>
    <t>Total general obligation bonds, direct placement</t>
  </si>
  <si>
    <t>Total general obligation bonds</t>
  </si>
  <si>
    <t>Certificates of obligation:</t>
  </si>
  <si>
    <t>2015 Certificates of obligation</t>
  </si>
  <si>
    <t>0.35%-4.49%</t>
  </si>
  <si>
    <t>2016 Certificates of obligation</t>
  </si>
  <si>
    <t>2.00%-3.00%</t>
  </si>
  <si>
    <t>2016A Certificates of obligation</t>
  </si>
  <si>
    <t>2036</t>
  </si>
  <si>
    <t>2018A Certificates of obligation</t>
  </si>
  <si>
    <t>2018B Certificates of obligation, taxable</t>
  </si>
  <si>
    <t>2.42%-4.95%</t>
  </si>
  <si>
    <t>2021A Certificates of obligation</t>
  </si>
  <si>
    <t>2041</t>
  </si>
  <si>
    <t>3.00%-5.00%</t>
  </si>
  <si>
    <t>2021B Certificates of obligation, taxable</t>
  </si>
  <si>
    <t>0.31%-2.76%</t>
  </si>
  <si>
    <t>2022A Certificates of obligation</t>
  </si>
  <si>
    <t>2022B Certificates of obligation, taxable</t>
  </si>
  <si>
    <t>3.27%-5.27%</t>
  </si>
  <si>
    <t>2023A Certificates of obligation</t>
  </si>
  <si>
    <t>2023B Certificates of obligation, taxable</t>
  </si>
  <si>
    <t>4.65%-7.00%</t>
  </si>
  <si>
    <t>2024A Certificates of obligation</t>
  </si>
  <si>
    <t>2024B Certificates of obligation, taxable</t>
  </si>
  <si>
    <t>5.10-6.00%</t>
  </si>
  <si>
    <t>2025A Certificates of obligation</t>
  </si>
  <si>
    <t>2025B Certificates of obligation, taxable</t>
  </si>
  <si>
    <t>5.15-6.00%</t>
  </si>
  <si>
    <t>Total certificates of obligation, not direct placement</t>
  </si>
  <si>
    <t>2017 Certificates of obligation</t>
  </si>
  <si>
    <t>2027</t>
  </si>
  <si>
    <t>3.04%</t>
  </si>
  <si>
    <t>Total certificates of obligation, direct placement</t>
  </si>
  <si>
    <t>Total certificates of obligation</t>
  </si>
  <si>
    <t>Revenue bonds:</t>
  </si>
  <si>
    <t>2012 Corpus Christi business and job development corporation</t>
  </si>
  <si>
    <t>sales tax revenue refunding bonds</t>
  </si>
  <si>
    <t>Total revenue bonds, not direct placement</t>
  </si>
  <si>
    <t>Total revenue bonds</t>
  </si>
  <si>
    <t>Total governmental activities bonds payable</t>
  </si>
  <si>
    <t>2020C General obligation refunding bonds, taxable, 3.78%</t>
  </si>
  <si>
    <t>2021D General improvement refunding bonds, 82.14%</t>
  </si>
  <si>
    <t>2021E General improvement refunding bonds AMT</t>
  </si>
  <si>
    <t>3.00%</t>
  </si>
  <si>
    <t>2016A General improvement refunding (TMPC), 10.30%</t>
  </si>
  <si>
    <t>2019B General improvement refunding bonds</t>
  </si>
  <si>
    <t>2.56%</t>
  </si>
  <si>
    <t>Priority lien revenue bonds:</t>
  </si>
  <si>
    <t>2015 Nueces River Authority Water Supply Facilities revenue refunding bonds</t>
  </si>
  <si>
    <t>Total priority revenue bonds, not direct placement</t>
  </si>
  <si>
    <t>2015 Marina system revenue bonds, taxable</t>
  </si>
  <si>
    <t>Total priority revenue bonds, direct placement</t>
  </si>
  <si>
    <t>Total priority lien revenue bonds</t>
  </si>
  <si>
    <t>Senior / junior lien revenue bonds:</t>
  </si>
  <si>
    <t>2012A Utility system junior lien revenue and refunding bonds</t>
  </si>
  <si>
    <t>2.00%-5.00%</t>
  </si>
  <si>
    <t>2012B Utility system junior lien revenue improvement bonds</t>
  </si>
  <si>
    <t>2015A Utility system junior lien revenue improvement bonds</t>
  </si>
  <si>
    <t>2033</t>
  </si>
  <si>
    <t>2015C Utility system junior lien revenue improvement bonds</t>
  </si>
  <si>
    <t>2016 Utility system junior lien revenue refunding bonds</t>
  </si>
  <si>
    <t>2039</t>
  </si>
  <si>
    <t>2019 Utility system junior lien revenue improvement and refunding bonds</t>
  </si>
  <si>
    <t>2049</t>
  </si>
  <si>
    <t>2020A Utility system junior lien revenue improvement and refunding bonds</t>
  </si>
  <si>
    <t>2050</t>
  </si>
  <si>
    <t>2020B Utility system junior lien revenue refunding bonds, taxable</t>
  </si>
  <si>
    <t>0.55%-2.86%</t>
  </si>
  <si>
    <t>2022B Utility system junior lien revenue improvement bonds</t>
  </si>
  <si>
    <t>2052</t>
  </si>
  <si>
    <t>2023 Utility system senior lien revenue improvement and refunding bonds</t>
  </si>
  <si>
    <t>2053</t>
  </si>
  <si>
    <t>4.00%-5.25%</t>
  </si>
  <si>
    <t>2024 Utility system senior lien revenue improvement and refunding bonds</t>
  </si>
  <si>
    <t>2054</t>
  </si>
  <si>
    <t>4.25%-5.00%</t>
  </si>
  <si>
    <t>2025 Utility system senior lien revenue improvement and refunding bonds</t>
  </si>
  <si>
    <t>2055</t>
  </si>
  <si>
    <t>5.00-5.25%</t>
  </si>
  <si>
    <t>Total senior / junior lien revenue bonds, not direct placement</t>
  </si>
  <si>
    <t>2017 Utility system junior lien revenue refunding bonds</t>
  </si>
  <si>
    <t>0.06%-2.07%</t>
  </si>
  <si>
    <t>2020C Utility system junior lien revenue improvement bonds</t>
  </si>
  <si>
    <t>0.14%-2.48%</t>
  </si>
  <si>
    <t>2022A Utility system junior lien revenue improvement bonds (TWDB CWSRF)</t>
  </si>
  <si>
    <t>1.10%-2.39%</t>
  </si>
  <si>
    <t>2024A Utility system senior lien revenue improvement bonds</t>
  </si>
  <si>
    <t>2.06-3.82%</t>
  </si>
  <si>
    <t>2024B Utility system senior lien revenue improvement bonds</t>
  </si>
  <si>
    <t>Total senior / junior lien revenue bonds, direct placement</t>
  </si>
  <si>
    <t>Total senior / junior lien revenue bonds</t>
  </si>
  <si>
    <t>Subordinated lien revenue bonds:</t>
  </si>
  <si>
    <t>2018 Utility system subordinated lien revenue refunding bonds</t>
  </si>
  <si>
    <t>1.73%-3.40%</t>
  </si>
  <si>
    <t>Total subordinated lien revenue bonds, direct placement</t>
  </si>
  <si>
    <t>Total business-type activities bonds payable</t>
  </si>
  <si>
    <t>General Obligation Bonds:</t>
  </si>
  <si>
    <t>Business-type Activities</t>
  </si>
  <si>
    <t>Governmental Activities</t>
  </si>
  <si>
    <t>2023 Limited Tax Notes</t>
  </si>
  <si>
    <t>Total governmental activities, not direct placement</t>
  </si>
  <si>
    <t>2014 Public property finance contractual obligation</t>
  </si>
  <si>
    <t>Notes Payable</t>
  </si>
  <si>
    <t>2025 Limited Tax Notes</t>
  </si>
  <si>
    <t>Total governmental activities, direct placement</t>
  </si>
  <si>
    <t>Total governmental activities notes payable</t>
  </si>
  <si>
    <t>Business-type Activities:</t>
  </si>
  <si>
    <t>Governmental Activities:</t>
  </si>
  <si>
    <t>2021A Utility system junior lien revenue notes, taxable</t>
  </si>
  <si>
    <t>Total business-type activities notes payable</t>
  </si>
  <si>
    <t>Bonds Payable, as of 09/30/2025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</si>
</sst>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.5"/>
      <color theme="1"/>
      <name val="Aptos Narrow"/>
      <family val="2"/>
      <scheme val="minor"/>
    </font>
    <font>
      <b/>
      <sz val="18"/>
      <color theme="3" tint="9.9978637043366805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 applyAlignment="1">
      <alignment horizontal="right"/>
    </xf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43" fontId="0" fillId="2" borderId="0" xfId="1" applyFont="1" applyFill="1" applyAlignment="1">
      <alignment horizontal="right"/>
    </xf>
    <xf numFmtId="0" fontId="0" fillId="2" borderId="0" xfId="0" applyFill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0" fillId="2" borderId="0" xfId="1" applyNumberFormat="1" applyFont="1" applyFill="1" applyAlignment="1">
      <alignment horizontal="right"/>
    </xf>
    <xf numFmtId="164" fontId="0" fillId="0" borderId="1" xfId="1" applyNumberFormat="1" applyFont="1" applyBorder="1" applyAlignment="1">
      <alignment horizontal="right"/>
    </xf>
    <xf numFmtId="164" fontId="0" fillId="2" borderId="4" xfId="1" applyNumberFormat="1" applyFont="1" applyFill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164" fontId="0" fillId="0" borderId="0" xfId="1" applyNumberFormat="1" applyFont="1" applyBorder="1" applyAlignment="1">
      <alignment horizontal="right"/>
    </xf>
    <xf numFmtId="0" fontId="2" fillId="2" borderId="0" xfId="0" applyFont="1" applyFill="1" applyAlignment="1">
      <alignment horizontal="right"/>
    </xf>
    <xf numFmtId="10" fontId="0" fillId="0" borderId="0" xfId="2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990600</xdr:colOff>
      <xdr:row>7</xdr:row>
      <xdr:rowOff>16240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749FDB-77BF-BB55-22A3-9A8341FDC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58150" cy="134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ECC6-7CD6-4F98-9FF0-A7ED29BCA59F}">
  <dimension ref="A8:J132"/>
  <sheetViews>
    <sheetView tabSelected="1" zoomScaleNormal="100" workbookViewId="0">
      <selection activeCell="A8" sqref="A8"/>
    </sheetView>
  </sheetViews>
  <sheetFormatPr defaultRowHeight="15" x14ac:dyDescent="0.25"/>
  <cols>
    <col min="1" max="1" width="68.5703125" customWidth="1"/>
    <col min="2" max="2" width="2" bestFit="1" customWidth="1"/>
    <col min="3" max="3" width="12.7109375" style="2" bestFit="1" customWidth="1"/>
    <col min="4" max="4" width="8.140625" style="1" bestFit="1" customWidth="1"/>
    <col min="5" max="5" width="12.5703125" style="1" customWidth="1"/>
    <col min="6" max="6" width="2" bestFit="1" customWidth="1"/>
    <col min="7" max="7" width="15.140625" style="2" customWidth="1"/>
    <col min="9" max="9" width="14.42578125" bestFit="1" customWidth="1"/>
    <col min="10" max="10" width="13.28515625" bestFit="1" customWidth="1"/>
  </cols>
  <sheetData>
    <row r="8" spans="1:10" ht="24" x14ac:dyDescent="0.4">
      <c r="A8" s="25" t="s">
        <v>155</v>
      </c>
    </row>
    <row r="10" spans="1:10" s="1" customFormat="1" x14ac:dyDescent="0.25">
      <c r="A10" s="4"/>
      <c r="B10" s="4"/>
      <c r="C10" s="5" t="s">
        <v>0</v>
      </c>
      <c r="D10" s="4" t="s">
        <v>1</v>
      </c>
      <c r="E10" s="4" t="s">
        <v>2</v>
      </c>
      <c r="F10" s="4"/>
      <c r="G10" s="5" t="s">
        <v>3</v>
      </c>
    </row>
    <row r="11" spans="1:10" s="1" customFormat="1" ht="15.75" thickBot="1" x14ac:dyDescent="0.3">
      <c r="A11" s="6" t="s">
        <v>4</v>
      </c>
      <c r="B11" s="6"/>
      <c r="C11" s="7" t="s">
        <v>5</v>
      </c>
      <c r="D11" s="6" t="s">
        <v>6</v>
      </c>
      <c r="E11" s="6" t="s">
        <v>7</v>
      </c>
      <c r="F11" s="6"/>
      <c r="G11" s="7" t="s">
        <v>8</v>
      </c>
    </row>
    <row r="12" spans="1:10" s="1" customFormat="1" ht="15.75" x14ac:dyDescent="0.25">
      <c r="A12" s="19" t="s">
        <v>143</v>
      </c>
      <c r="B12" s="4"/>
      <c r="C12" s="5"/>
      <c r="D12" s="4"/>
      <c r="E12" s="4"/>
      <c r="F12" s="4"/>
      <c r="G12" s="5"/>
    </row>
    <row r="13" spans="1:10" s="1" customFormat="1" ht="5.25" customHeight="1" x14ac:dyDescent="0.25">
      <c r="A13" s="19"/>
      <c r="B13" s="4"/>
      <c r="C13" s="5"/>
      <c r="D13" s="4"/>
      <c r="E13" s="4"/>
      <c r="F13" s="4"/>
      <c r="G13" s="5"/>
    </row>
    <row r="14" spans="1:10" x14ac:dyDescent="0.25">
      <c r="A14" s="8" t="s">
        <v>141</v>
      </c>
    </row>
    <row r="15" spans="1:10" x14ac:dyDescent="0.25">
      <c r="A15" t="s">
        <v>9</v>
      </c>
      <c r="B15" t="s">
        <v>10</v>
      </c>
      <c r="C15" s="14">
        <v>16130000</v>
      </c>
      <c r="D15" s="1" t="s">
        <v>11</v>
      </c>
      <c r="E15" s="1" t="s">
        <v>12</v>
      </c>
      <c r="F15" t="s">
        <v>10</v>
      </c>
      <c r="G15" s="14">
        <v>1945000</v>
      </c>
      <c r="I15" s="13"/>
      <c r="J15" s="13"/>
    </row>
    <row r="16" spans="1:10" x14ac:dyDescent="0.25">
      <c r="A16" t="s">
        <v>13</v>
      </c>
      <c r="C16" s="14">
        <v>16355000</v>
      </c>
      <c r="D16" s="1" t="s">
        <v>14</v>
      </c>
      <c r="E16" s="1" t="s">
        <v>15</v>
      </c>
      <c r="G16" s="14">
        <v>13655000</v>
      </c>
      <c r="I16" s="13"/>
      <c r="J16" s="13"/>
    </row>
    <row r="17" spans="1:10" x14ac:dyDescent="0.25">
      <c r="A17" t="s">
        <v>16</v>
      </c>
      <c r="C17" s="14">
        <v>80385000</v>
      </c>
      <c r="D17" s="1" t="s">
        <v>17</v>
      </c>
      <c r="E17" s="1" t="s">
        <v>18</v>
      </c>
      <c r="G17" s="14">
        <v>67180000</v>
      </c>
      <c r="I17" s="13"/>
      <c r="J17" s="13"/>
    </row>
    <row r="18" spans="1:10" x14ac:dyDescent="0.25">
      <c r="A18" t="s">
        <v>19</v>
      </c>
      <c r="C18" s="14">
        <v>26595000</v>
      </c>
      <c r="D18" s="1" t="s">
        <v>20</v>
      </c>
      <c r="E18" s="1" t="s">
        <v>15</v>
      </c>
      <c r="G18" s="14">
        <v>21670000</v>
      </c>
      <c r="I18" s="13"/>
      <c r="J18" s="13"/>
    </row>
    <row r="19" spans="1:10" x14ac:dyDescent="0.25">
      <c r="A19" t="s">
        <v>21</v>
      </c>
      <c r="C19" s="14">
        <v>64774606</v>
      </c>
      <c r="D19" s="1" t="s">
        <v>14</v>
      </c>
      <c r="E19" s="1" t="s">
        <v>22</v>
      </c>
      <c r="G19" s="14">
        <v>63139408</v>
      </c>
      <c r="I19" s="13"/>
      <c r="J19" s="13"/>
    </row>
    <row r="20" spans="1:10" x14ac:dyDescent="0.25">
      <c r="A20" t="s">
        <v>23</v>
      </c>
      <c r="C20" s="14">
        <v>40040000</v>
      </c>
      <c r="D20" s="1" t="s">
        <v>24</v>
      </c>
      <c r="E20" s="1" t="s">
        <v>25</v>
      </c>
      <c r="G20" s="14">
        <v>9400000</v>
      </c>
      <c r="I20" s="13"/>
      <c r="J20" s="13"/>
    </row>
    <row r="21" spans="1:10" x14ac:dyDescent="0.25">
      <c r="A21" t="s">
        <v>26</v>
      </c>
      <c r="C21" s="14">
        <v>36365000</v>
      </c>
      <c r="D21" s="1" t="s">
        <v>27</v>
      </c>
      <c r="E21" s="1" t="s">
        <v>28</v>
      </c>
      <c r="G21" s="14">
        <v>28370000</v>
      </c>
      <c r="I21" s="13"/>
      <c r="J21" s="13"/>
    </row>
    <row r="22" spans="1:10" x14ac:dyDescent="0.25">
      <c r="A22" t="s">
        <v>29</v>
      </c>
      <c r="C22" s="14">
        <v>33035000</v>
      </c>
      <c r="D22" s="1" t="s">
        <v>30</v>
      </c>
      <c r="E22" s="1" t="s">
        <v>18</v>
      </c>
      <c r="G22" s="14">
        <v>31210000</v>
      </c>
      <c r="I22" s="13"/>
      <c r="J22" s="13"/>
    </row>
    <row r="23" spans="1:10" x14ac:dyDescent="0.25">
      <c r="A23" t="s">
        <v>31</v>
      </c>
      <c r="C23" s="14">
        <v>46010000</v>
      </c>
      <c r="D23" s="1" t="s">
        <v>32</v>
      </c>
      <c r="E23" s="1" t="s">
        <v>15</v>
      </c>
      <c r="G23" s="14">
        <v>40185000</v>
      </c>
      <c r="I23" s="13"/>
      <c r="J23" s="13"/>
    </row>
    <row r="24" spans="1:10" x14ac:dyDescent="0.25">
      <c r="A24" t="s">
        <v>33</v>
      </c>
      <c r="C24" s="14">
        <v>78975000</v>
      </c>
      <c r="D24" s="1" t="s">
        <v>34</v>
      </c>
      <c r="E24" s="1" t="s">
        <v>15</v>
      </c>
      <c r="G24" s="14">
        <v>77985000</v>
      </c>
      <c r="I24" s="13"/>
      <c r="J24" s="13"/>
    </row>
    <row r="25" spans="1:10" x14ac:dyDescent="0.25">
      <c r="A25" t="s">
        <v>35</v>
      </c>
      <c r="C25" s="14">
        <v>28685000</v>
      </c>
      <c r="D25" s="1" t="s">
        <v>36</v>
      </c>
      <c r="E25" s="1" t="s">
        <v>15</v>
      </c>
      <c r="G25" s="16">
        <v>28685000</v>
      </c>
      <c r="I25" s="13"/>
      <c r="J25" s="13"/>
    </row>
    <row r="26" spans="1:10" x14ac:dyDescent="0.25">
      <c r="A26" s="9" t="s">
        <v>37</v>
      </c>
      <c r="C26" s="14"/>
      <c r="G26" s="14">
        <v>383424408</v>
      </c>
      <c r="I26" s="13"/>
      <c r="J26" s="13"/>
    </row>
    <row r="27" spans="1:10" x14ac:dyDescent="0.25">
      <c r="A27" s="9"/>
      <c r="C27" s="14"/>
      <c r="I27" s="13"/>
      <c r="J27" s="13"/>
    </row>
    <row r="28" spans="1:10" x14ac:dyDescent="0.25">
      <c r="A28" t="s">
        <v>38</v>
      </c>
      <c r="C28" s="14">
        <v>6594621</v>
      </c>
      <c r="D28" s="1" t="s">
        <v>39</v>
      </c>
      <c r="E28" s="1" t="s">
        <v>40</v>
      </c>
      <c r="G28" s="14">
        <v>720797</v>
      </c>
      <c r="I28" s="13"/>
      <c r="J28" s="13"/>
    </row>
    <row r="29" spans="1:10" x14ac:dyDescent="0.25">
      <c r="A29" t="s">
        <v>41</v>
      </c>
      <c r="C29" s="14">
        <v>8740000</v>
      </c>
      <c r="D29" s="1" t="s">
        <v>42</v>
      </c>
      <c r="E29" s="1" t="s">
        <v>43</v>
      </c>
      <c r="G29" s="14">
        <v>4605000</v>
      </c>
      <c r="I29" s="13"/>
      <c r="J29" s="13"/>
    </row>
    <row r="30" spans="1:10" x14ac:dyDescent="0.25">
      <c r="A30" s="9" t="s">
        <v>44</v>
      </c>
      <c r="C30" s="14"/>
      <c r="G30" s="3">
        <v>5325797</v>
      </c>
      <c r="I30" s="13"/>
      <c r="J30" s="13"/>
    </row>
    <row r="31" spans="1:10" x14ac:dyDescent="0.25">
      <c r="A31" s="9" t="s">
        <v>45</v>
      </c>
      <c r="C31" s="14"/>
      <c r="G31" s="14">
        <v>388750205</v>
      </c>
      <c r="I31" s="13"/>
      <c r="J31" s="13"/>
    </row>
    <row r="32" spans="1:10" x14ac:dyDescent="0.25">
      <c r="A32" s="9"/>
      <c r="C32" s="14"/>
      <c r="I32" s="13"/>
      <c r="J32" s="13"/>
    </row>
    <row r="33" spans="1:10" x14ac:dyDescent="0.25">
      <c r="A33" s="8" t="s">
        <v>46</v>
      </c>
      <c r="C33" s="14"/>
      <c r="I33" s="13"/>
      <c r="J33" s="13"/>
    </row>
    <row r="34" spans="1:10" x14ac:dyDescent="0.25">
      <c r="A34" t="s">
        <v>47</v>
      </c>
      <c r="C34" s="14">
        <v>10020000</v>
      </c>
      <c r="D34" s="1" t="s">
        <v>34</v>
      </c>
      <c r="E34" s="1" t="s">
        <v>48</v>
      </c>
      <c r="G34" s="14">
        <v>5820000</v>
      </c>
      <c r="I34" s="13"/>
      <c r="J34" s="13"/>
    </row>
    <row r="35" spans="1:10" x14ac:dyDescent="0.25">
      <c r="A35" t="s">
        <v>49</v>
      </c>
      <c r="C35" s="14">
        <v>2000000</v>
      </c>
      <c r="D35" s="1" t="s">
        <v>11</v>
      </c>
      <c r="E35" s="1" t="s">
        <v>50</v>
      </c>
      <c r="G35" s="14">
        <v>400000</v>
      </c>
      <c r="I35" s="13"/>
      <c r="J35" s="13"/>
    </row>
    <row r="36" spans="1:10" x14ac:dyDescent="0.25">
      <c r="A36" t="s">
        <v>51</v>
      </c>
      <c r="C36" s="14">
        <v>16430000</v>
      </c>
      <c r="D36" s="1" t="s">
        <v>52</v>
      </c>
      <c r="E36" s="1" t="s">
        <v>12</v>
      </c>
      <c r="G36" s="14">
        <v>10525000</v>
      </c>
      <c r="I36" s="13"/>
      <c r="J36" s="13"/>
    </row>
    <row r="37" spans="1:10" x14ac:dyDescent="0.25">
      <c r="A37" t="s">
        <v>53</v>
      </c>
      <c r="C37" s="14">
        <v>14315000</v>
      </c>
      <c r="D37" s="1" t="s">
        <v>14</v>
      </c>
      <c r="E37" s="1" t="s">
        <v>18</v>
      </c>
      <c r="G37" s="14">
        <v>11935000</v>
      </c>
      <c r="I37" s="13"/>
      <c r="J37" s="13"/>
    </row>
    <row r="38" spans="1:10" x14ac:dyDescent="0.25">
      <c r="A38" t="s">
        <v>54</v>
      </c>
      <c r="C38" s="14">
        <v>7490000</v>
      </c>
      <c r="D38" s="1" t="s">
        <v>14</v>
      </c>
      <c r="E38" s="1" t="s">
        <v>55</v>
      </c>
      <c r="G38" s="14">
        <v>5550000</v>
      </c>
      <c r="I38" s="13"/>
      <c r="J38" s="13"/>
    </row>
    <row r="39" spans="1:10" x14ac:dyDescent="0.25">
      <c r="A39" t="s">
        <v>56</v>
      </c>
      <c r="C39" s="14">
        <v>8485000</v>
      </c>
      <c r="D39" s="1" t="s">
        <v>57</v>
      </c>
      <c r="E39" s="1" t="s">
        <v>58</v>
      </c>
      <c r="G39" s="14">
        <v>7315000</v>
      </c>
      <c r="I39" s="13"/>
      <c r="J39" s="13"/>
    </row>
    <row r="40" spans="1:10" x14ac:dyDescent="0.25">
      <c r="A40" t="s">
        <v>59</v>
      </c>
      <c r="C40" s="14">
        <v>8940000</v>
      </c>
      <c r="D40" s="1" t="s">
        <v>57</v>
      </c>
      <c r="E40" s="1" t="s">
        <v>60</v>
      </c>
      <c r="G40" s="14">
        <v>7370000</v>
      </c>
      <c r="I40" s="13"/>
      <c r="J40" s="13"/>
    </row>
    <row r="41" spans="1:10" x14ac:dyDescent="0.25">
      <c r="A41" t="s">
        <v>61</v>
      </c>
      <c r="C41" s="14">
        <v>10205000</v>
      </c>
      <c r="D41" s="1" t="s">
        <v>27</v>
      </c>
      <c r="E41" s="1" t="s">
        <v>28</v>
      </c>
      <c r="G41" s="14">
        <v>9285000</v>
      </c>
      <c r="I41" s="13"/>
      <c r="J41" s="13"/>
    </row>
    <row r="42" spans="1:10" x14ac:dyDescent="0.25">
      <c r="A42" t="s">
        <v>62</v>
      </c>
      <c r="C42" s="14">
        <v>9160000</v>
      </c>
      <c r="D42" s="1" t="s">
        <v>27</v>
      </c>
      <c r="E42" s="1" t="s">
        <v>63</v>
      </c>
      <c r="G42" s="14">
        <v>8270000</v>
      </c>
      <c r="I42" s="13"/>
      <c r="J42" s="13"/>
    </row>
    <row r="43" spans="1:10" x14ac:dyDescent="0.25">
      <c r="A43" t="s">
        <v>64</v>
      </c>
      <c r="C43" s="14">
        <v>5880000</v>
      </c>
      <c r="D43" s="1" t="s">
        <v>30</v>
      </c>
      <c r="E43" s="1" t="s">
        <v>18</v>
      </c>
      <c r="G43" s="14">
        <v>5555000</v>
      </c>
      <c r="I43" s="13"/>
      <c r="J43" s="13"/>
    </row>
    <row r="44" spans="1:10" x14ac:dyDescent="0.25">
      <c r="A44" t="s">
        <v>65</v>
      </c>
      <c r="C44" s="14">
        <v>8560000</v>
      </c>
      <c r="D44" s="1" t="s">
        <v>30</v>
      </c>
      <c r="E44" s="1" t="s">
        <v>66</v>
      </c>
      <c r="G44" s="14">
        <v>8155000</v>
      </c>
      <c r="I44" s="13"/>
      <c r="J44" s="13"/>
    </row>
    <row r="45" spans="1:10" x14ac:dyDescent="0.25">
      <c r="A45" t="s">
        <v>67</v>
      </c>
      <c r="C45" s="14">
        <v>36265000</v>
      </c>
      <c r="D45" s="1" t="s">
        <v>32</v>
      </c>
      <c r="E45" s="1" t="s">
        <v>15</v>
      </c>
      <c r="G45" s="14">
        <v>31680000</v>
      </c>
      <c r="I45" s="13"/>
      <c r="J45" s="13"/>
    </row>
    <row r="46" spans="1:10" x14ac:dyDescent="0.25">
      <c r="A46" t="s">
        <v>68</v>
      </c>
      <c r="C46" s="14">
        <v>10555000</v>
      </c>
      <c r="D46" s="1" t="s">
        <v>32</v>
      </c>
      <c r="E46" s="1" t="s">
        <v>69</v>
      </c>
      <c r="G46" s="14">
        <v>10390000</v>
      </c>
      <c r="I46" s="13"/>
      <c r="J46" s="13"/>
    </row>
    <row r="47" spans="1:10" x14ac:dyDescent="0.25">
      <c r="A47" t="s">
        <v>70</v>
      </c>
      <c r="C47" s="14">
        <v>31260775</v>
      </c>
      <c r="D47" s="1" t="s">
        <v>36</v>
      </c>
      <c r="E47" s="1" t="s">
        <v>15</v>
      </c>
      <c r="G47" s="14">
        <v>31260775</v>
      </c>
      <c r="I47" s="13"/>
      <c r="J47" s="13"/>
    </row>
    <row r="48" spans="1:10" x14ac:dyDescent="0.25">
      <c r="A48" t="s">
        <v>71</v>
      </c>
      <c r="C48" s="14">
        <v>4480000</v>
      </c>
      <c r="D48" s="1" t="s">
        <v>36</v>
      </c>
      <c r="E48" s="1" t="s">
        <v>72</v>
      </c>
      <c r="G48" s="16">
        <v>4480000</v>
      </c>
      <c r="I48" s="13"/>
      <c r="J48" s="13"/>
    </row>
    <row r="49" spans="1:10" x14ac:dyDescent="0.25">
      <c r="A49" s="9" t="s">
        <v>73</v>
      </c>
      <c r="C49" s="14"/>
      <c r="G49" s="14">
        <f>SUM(G34:G48)</f>
        <v>157990775</v>
      </c>
      <c r="I49" s="13"/>
      <c r="J49" s="13"/>
    </row>
    <row r="50" spans="1:10" x14ac:dyDescent="0.25">
      <c r="A50" s="9"/>
      <c r="C50" s="14"/>
      <c r="I50" s="13"/>
      <c r="J50" s="13"/>
    </row>
    <row r="51" spans="1:10" x14ac:dyDescent="0.25">
      <c r="A51" t="s">
        <v>74</v>
      </c>
      <c r="C51" s="14">
        <v>2500000</v>
      </c>
      <c r="D51" s="1" t="s">
        <v>75</v>
      </c>
      <c r="E51" s="1" t="s">
        <v>76</v>
      </c>
      <c r="G51" s="14">
        <v>560000</v>
      </c>
      <c r="I51" s="13"/>
      <c r="J51" s="13"/>
    </row>
    <row r="52" spans="1:10" x14ac:dyDescent="0.25">
      <c r="A52" s="9" t="s">
        <v>77</v>
      </c>
      <c r="C52" s="14"/>
      <c r="G52" s="18">
        <v>560000</v>
      </c>
      <c r="I52" s="13"/>
      <c r="J52" s="13"/>
    </row>
    <row r="53" spans="1:10" x14ac:dyDescent="0.25">
      <c r="A53" s="9" t="s">
        <v>78</v>
      </c>
      <c r="C53" s="14"/>
      <c r="G53" s="14">
        <v>158550775</v>
      </c>
      <c r="I53" s="13"/>
      <c r="J53" s="13"/>
    </row>
    <row r="54" spans="1:10" x14ac:dyDescent="0.25">
      <c r="A54" s="9"/>
      <c r="C54" s="14"/>
      <c r="I54" s="13"/>
      <c r="J54" s="13"/>
    </row>
    <row r="55" spans="1:10" x14ac:dyDescent="0.25">
      <c r="A55" s="8" t="s">
        <v>79</v>
      </c>
      <c r="C55" s="14"/>
      <c r="I55" s="13"/>
      <c r="J55" s="13"/>
    </row>
    <row r="56" spans="1:10" x14ac:dyDescent="0.25">
      <c r="A56" t="s">
        <v>80</v>
      </c>
      <c r="C56" s="14"/>
      <c r="I56" s="13"/>
      <c r="J56" s="13"/>
    </row>
    <row r="57" spans="1:10" x14ac:dyDescent="0.25">
      <c r="A57" t="s">
        <v>81</v>
      </c>
      <c r="C57" s="14">
        <v>29075000</v>
      </c>
      <c r="D57" s="1" t="s">
        <v>39</v>
      </c>
      <c r="E57" s="1" t="s">
        <v>58</v>
      </c>
      <c r="G57" s="14">
        <v>2810000</v>
      </c>
      <c r="I57" s="13"/>
      <c r="J57" s="13"/>
    </row>
    <row r="58" spans="1:10" x14ac:dyDescent="0.25">
      <c r="A58" s="9" t="s">
        <v>82</v>
      </c>
      <c r="C58" s="14"/>
      <c r="G58" s="18">
        <v>2810000</v>
      </c>
      <c r="I58" s="13"/>
      <c r="J58" s="13"/>
    </row>
    <row r="59" spans="1:10" x14ac:dyDescent="0.25">
      <c r="A59" s="9" t="s">
        <v>83</v>
      </c>
      <c r="C59" s="14"/>
      <c r="G59" s="14">
        <v>2810000</v>
      </c>
      <c r="I59" s="13"/>
      <c r="J59" s="13"/>
    </row>
    <row r="60" spans="1:10" x14ac:dyDescent="0.25">
      <c r="A60" s="9"/>
      <c r="C60" s="14"/>
      <c r="I60" s="13"/>
      <c r="J60" s="13"/>
    </row>
    <row r="61" spans="1:10" ht="15.75" thickBot="1" x14ac:dyDescent="0.3">
      <c r="A61" s="22" t="s">
        <v>84</v>
      </c>
      <c r="B61" s="10"/>
      <c r="C61" s="15"/>
      <c r="D61" s="12"/>
      <c r="E61" s="12"/>
      <c r="F61" s="10" t="s">
        <v>10</v>
      </c>
      <c r="G61" s="17">
        <f>G31+G53+G59</f>
        <v>550110980</v>
      </c>
      <c r="I61" s="13"/>
      <c r="J61" s="13"/>
    </row>
    <row r="62" spans="1:10" ht="15.75" thickTop="1" x14ac:dyDescent="0.25">
      <c r="A62" s="9"/>
      <c r="C62" s="14"/>
      <c r="I62" s="13"/>
      <c r="J62" s="13"/>
    </row>
    <row r="63" spans="1:10" ht="15.75" x14ac:dyDescent="0.25">
      <c r="A63" s="20" t="s">
        <v>142</v>
      </c>
      <c r="C63" s="14"/>
      <c r="I63" s="13"/>
      <c r="J63" s="13"/>
    </row>
    <row r="64" spans="1:10" ht="4.5" customHeight="1" x14ac:dyDescent="0.25">
      <c r="A64" s="20"/>
      <c r="C64" s="14"/>
      <c r="I64" s="13"/>
      <c r="J64" s="13"/>
    </row>
    <row r="65" spans="1:10" x14ac:dyDescent="0.25">
      <c r="A65" s="8" t="s">
        <v>141</v>
      </c>
      <c r="C65" s="14"/>
      <c r="I65" s="13"/>
      <c r="J65" s="13"/>
    </row>
    <row r="66" spans="1:10" x14ac:dyDescent="0.25">
      <c r="A66" t="s">
        <v>85</v>
      </c>
      <c r="B66" t="s">
        <v>10</v>
      </c>
      <c r="C66" s="14">
        <v>2545394</v>
      </c>
      <c r="D66" s="1" t="s">
        <v>14</v>
      </c>
      <c r="E66" s="1" t="s">
        <v>22</v>
      </c>
      <c r="F66" t="s">
        <v>10</v>
      </c>
      <c r="G66" s="14">
        <v>2480592</v>
      </c>
      <c r="I66" s="13"/>
      <c r="J66" s="13"/>
    </row>
    <row r="67" spans="1:10" x14ac:dyDescent="0.25">
      <c r="A67" t="s">
        <v>86</v>
      </c>
      <c r="C67" s="14">
        <v>8431530</v>
      </c>
      <c r="D67" s="1" t="s">
        <v>42</v>
      </c>
      <c r="E67" s="1" t="s">
        <v>15</v>
      </c>
      <c r="G67" s="14">
        <v>5670000</v>
      </c>
      <c r="I67" s="13"/>
      <c r="J67" s="13"/>
    </row>
    <row r="68" spans="1:10" x14ac:dyDescent="0.25">
      <c r="A68" t="s">
        <v>87</v>
      </c>
      <c r="C68" s="14">
        <v>1985000</v>
      </c>
      <c r="D68" s="1" t="s">
        <v>42</v>
      </c>
      <c r="E68" s="1" t="s">
        <v>88</v>
      </c>
      <c r="G68" s="16">
        <v>1270000</v>
      </c>
      <c r="I68" s="13"/>
      <c r="J68" s="13"/>
    </row>
    <row r="69" spans="1:10" x14ac:dyDescent="0.25">
      <c r="A69" s="9" t="s">
        <v>37</v>
      </c>
      <c r="C69" s="14"/>
      <c r="G69" s="14">
        <v>9420592</v>
      </c>
      <c r="I69" s="13"/>
      <c r="J69" s="13"/>
    </row>
    <row r="70" spans="1:10" x14ac:dyDescent="0.25">
      <c r="A70" s="9"/>
      <c r="C70" s="14"/>
      <c r="G70" s="14"/>
      <c r="I70" s="13"/>
      <c r="J70" s="13"/>
    </row>
    <row r="71" spans="1:10" x14ac:dyDescent="0.25">
      <c r="A71" t="s">
        <v>89</v>
      </c>
      <c r="C71" s="14">
        <v>770379</v>
      </c>
      <c r="D71" s="1" t="s">
        <v>39</v>
      </c>
      <c r="E71" s="1" t="s">
        <v>40</v>
      </c>
      <c r="G71" s="14">
        <v>84203</v>
      </c>
      <c r="I71" s="13"/>
      <c r="J71" s="13"/>
    </row>
    <row r="72" spans="1:10" x14ac:dyDescent="0.25">
      <c r="A72" t="s">
        <v>90</v>
      </c>
      <c r="C72" s="14">
        <v>3900000</v>
      </c>
      <c r="D72" s="1" t="s">
        <v>42</v>
      </c>
      <c r="E72" s="1" t="s">
        <v>91</v>
      </c>
      <c r="G72" s="14">
        <v>2195000</v>
      </c>
      <c r="I72" s="13"/>
      <c r="J72" s="13"/>
    </row>
    <row r="73" spans="1:10" x14ac:dyDescent="0.25">
      <c r="A73" s="9" t="s">
        <v>44</v>
      </c>
      <c r="C73" s="14"/>
      <c r="G73" s="18">
        <v>2279203</v>
      </c>
      <c r="I73" s="13"/>
      <c r="J73" s="13"/>
    </row>
    <row r="74" spans="1:10" x14ac:dyDescent="0.25">
      <c r="A74" s="9" t="s">
        <v>45</v>
      </c>
      <c r="C74" s="14"/>
      <c r="G74" s="14">
        <v>11699795</v>
      </c>
      <c r="I74" s="13"/>
      <c r="J74" s="13"/>
    </row>
    <row r="75" spans="1:10" x14ac:dyDescent="0.25">
      <c r="A75" s="9"/>
      <c r="C75" s="14"/>
      <c r="G75" s="14"/>
      <c r="I75" s="13"/>
      <c r="J75" s="13"/>
    </row>
    <row r="76" spans="1:10" x14ac:dyDescent="0.25">
      <c r="A76" s="8" t="s">
        <v>46</v>
      </c>
      <c r="C76" s="14">
        <v>0</v>
      </c>
      <c r="G76" s="14"/>
      <c r="I76" s="13"/>
      <c r="J76" s="13"/>
    </row>
    <row r="77" spans="1:10" x14ac:dyDescent="0.25">
      <c r="A77" t="s">
        <v>70</v>
      </c>
      <c r="C77" s="14">
        <v>5734225</v>
      </c>
      <c r="D77" s="1" t="s">
        <v>36</v>
      </c>
      <c r="E77" s="1" t="s">
        <v>15</v>
      </c>
      <c r="G77" s="14">
        <v>5734225</v>
      </c>
      <c r="I77" s="13"/>
      <c r="J77" s="13"/>
    </row>
    <row r="78" spans="1:10" x14ac:dyDescent="0.25">
      <c r="A78" s="9" t="s">
        <v>73</v>
      </c>
      <c r="C78" s="14"/>
      <c r="G78" s="18">
        <v>5734225</v>
      </c>
      <c r="I78" s="13"/>
      <c r="J78" s="13"/>
    </row>
    <row r="79" spans="1:10" x14ac:dyDescent="0.25">
      <c r="A79" s="9" t="s">
        <v>78</v>
      </c>
      <c r="C79" s="14"/>
      <c r="G79" s="14">
        <v>5734225</v>
      </c>
      <c r="I79" s="13"/>
      <c r="J79" s="13"/>
    </row>
    <row r="80" spans="1:10" x14ac:dyDescent="0.25">
      <c r="A80" t="s">
        <v>92</v>
      </c>
      <c r="C80" s="14"/>
      <c r="G80" s="14"/>
      <c r="I80" s="13"/>
      <c r="J80" s="13"/>
    </row>
    <row r="81" spans="1:10" x14ac:dyDescent="0.25">
      <c r="A81" t="s">
        <v>93</v>
      </c>
      <c r="C81" s="14">
        <v>62785000</v>
      </c>
      <c r="D81" s="1" t="s">
        <v>75</v>
      </c>
      <c r="E81" s="1" t="s">
        <v>58</v>
      </c>
      <c r="G81" s="16">
        <v>12880000</v>
      </c>
      <c r="I81" s="13"/>
      <c r="J81" s="13"/>
    </row>
    <row r="82" spans="1:10" x14ac:dyDescent="0.25">
      <c r="A82" s="9" t="s">
        <v>94</v>
      </c>
      <c r="C82" s="14"/>
      <c r="G82" s="14">
        <v>12880000</v>
      </c>
      <c r="I82" s="13"/>
      <c r="J82" s="13"/>
    </row>
    <row r="83" spans="1:10" x14ac:dyDescent="0.25">
      <c r="C83" s="14"/>
      <c r="G83" s="14"/>
      <c r="I83" s="13"/>
      <c r="J83" s="13"/>
    </row>
    <row r="84" spans="1:10" x14ac:dyDescent="0.25">
      <c r="A84" t="s">
        <v>95</v>
      </c>
      <c r="C84" s="14">
        <v>2600000</v>
      </c>
      <c r="D84" s="1" t="s">
        <v>42</v>
      </c>
      <c r="E84" s="1" t="s">
        <v>88</v>
      </c>
      <c r="G84" s="16">
        <v>1000000</v>
      </c>
      <c r="I84" s="13"/>
      <c r="J84" s="13"/>
    </row>
    <row r="85" spans="1:10" x14ac:dyDescent="0.25">
      <c r="A85" s="9" t="s">
        <v>96</v>
      </c>
      <c r="C85" s="14"/>
      <c r="G85" s="18">
        <v>1000000</v>
      </c>
      <c r="I85" s="13"/>
      <c r="J85" s="13"/>
    </row>
    <row r="86" spans="1:10" x14ac:dyDescent="0.25">
      <c r="A86" s="9" t="s">
        <v>97</v>
      </c>
      <c r="C86" s="14"/>
      <c r="G86" s="14">
        <v>13880000</v>
      </c>
      <c r="I86" s="13"/>
      <c r="J86" s="13"/>
    </row>
    <row r="87" spans="1:10" x14ac:dyDescent="0.25">
      <c r="A87" s="9"/>
      <c r="C87" s="14"/>
      <c r="G87" s="14"/>
      <c r="I87" s="13"/>
      <c r="J87" s="13"/>
    </row>
    <row r="88" spans="1:10" x14ac:dyDescent="0.25">
      <c r="A88" s="8" t="s">
        <v>98</v>
      </c>
      <c r="C88" s="14"/>
      <c r="G88" s="14"/>
      <c r="I88" s="13"/>
      <c r="J88" s="13"/>
    </row>
    <row r="89" spans="1:10" x14ac:dyDescent="0.25">
      <c r="A89" t="s">
        <v>99</v>
      </c>
      <c r="C89" s="14">
        <v>155660000</v>
      </c>
      <c r="D89" s="1" t="s">
        <v>20</v>
      </c>
      <c r="E89" s="1" t="s">
        <v>100</v>
      </c>
      <c r="G89" s="14">
        <v>2215000</v>
      </c>
      <c r="I89" s="13"/>
      <c r="J89" s="13"/>
    </row>
    <row r="90" spans="1:10" x14ac:dyDescent="0.25">
      <c r="A90" t="s">
        <v>101</v>
      </c>
      <c r="C90" s="14">
        <v>69085000</v>
      </c>
      <c r="D90" s="1" t="s">
        <v>27</v>
      </c>
      <c r="E90" s="1" t="s">
        <v>100</v>
      </c>
      <c r="G90" s="14">
        <v>20990000</v>
      </c>
      <c r="I90" s="13"/>
      <c r="J90" s="13"/>
    </row>
    <row r="91" spans="1:10" x14ac:dyDescent="0.25">
      <c r="A91" t="s">
        <v>102</v>
      </c>
      <c r="C91" s="14">
        <v>93600000</v>
      </c>
      <c r="D91" s="1" t="s">
        <v>103</v>
      </c>
      <c r="E91" s="1" t="s">
        <v>58</v>
      </c>
      <c r="G91" s="14">
        <v>6355000</v>
      </c>
      <c r="I91" s="13"/>
      <c r="J91" s="13"/>
    </row>
    <row r="92" spans="1:10" x14ac:dyDescent="0.25">
      <c r="A92" t="s">
        <v>104</v>
      </c>
      <c r="C92" s="14">
        <v>101385000</v>
      </c>
      <c r="D92" s="1" t="s">
        <v>36</v>
      </c>
      <c r="E92" s="1" t="s">
        <v>58</v>
      </c>
      <c r="G92" s="14">
        <v>27925000</v>
      </c>
      <c r="I92" s="13"/>
      <c r="J92" s="13"/>
    </row>
    <row r="93" spans="1:10" x14ac:dyDescent="0.25">
      <c r="A93" t="s">
        <v>105</v>
      </c>
      <c r="C93" s="14">
        <v>80415000</v>
      </c>
      <c r="D93" s="1" t="s">
        <v>106</v>
      </c>
      <c r="E93" s="1" t="s">
        <v>100</v>
      </c>
      <c r="G93" s="14">
        <v>59190000</v>
      </c>
      <c r="I93" s="13"/>
      <c r="J93" s="13"/>
    </row>
    <row r="94" spans="1:10" x14ac:dyDescent="0.25">
      <c r="A94" t="s">
        <v>107</v>
      </c>
      <c r="C94" s="14">
        <v>93425000</v>
      </c>
      <c r="D94" s="1" t="s">
        <v>108</v>
      </c>
      <c r="E94" s="1" t="s">
        <v>58</v>
      </c>
      <c r="G94" s="14">
        <v>86900000</v>
      </c>
      <c r="I94" s="13"/>
      <c r="J94" s="13"/>
    </row>
    <row r="95" spans="1:10" x14ac:dyDescent="0.25">
      <c r="A95" t="s">
        <v>109</v>
      </c>
      <c r="C95" s="14">
        <v>133765000</v>
      </c>
      <c r="D95" s="1" t="s">
        <v>110</v>
      </c>
      <c r="E95" s="1" t="s">
        <v>58</v>
      </c>
      <c r="G95" s="14">
        <v>125125000</v>
      </c>
      <c r="I95" s="13"/>
      <c r="J95" s="13"/>
    </row>
    <row r="96" spans="1:10" x14ac:dyDescent="0.25">
      <c r="A96" t="s">
        <v>111</v>
      </c>
      <c r="C96" s="14">
        <v>183635000</v>
      </c>
      <c r="D96" s="1" t="s">
        <v>30</v>
      </c>
      <c r="E96" s="1" t="s">
        <v>112</v>
      </c>
      <c r="G96" s="14">
        <v>60890000</v>
      </c>
      <c r="I96" s="13"/>
      <c r="J96" s="13"/>
    </row>
    <row r="97" spans="1:10" x14ac:dyDescent="0.25">
      <c r="A97" t="s">
        <v>113</v>
      </c>
      <c r="C97" s="14">
        <v>92465000</v>
      </c>
      <c r="D97" s="1" t="s">
        <v>114</v>
      </c>
      <c r="E97" s="1" t="s">
        <v>15</v>
      </c>
      <c r="G97" s="14">
        <v>87940000</v>
      </c>
      <c r="I97" s="13"/>
      <c r="J97" s="13"/>
    </row>
    <row r="98" spans="1:10" x14ac:dyDescent="0.25">
      <c r="A98" t="s">
        <v>115</v>
      </c>
      <c r="C98" s="14">
        <v>138320000</v>
      </c>
      <c r="D98" s="1" t="s">
        <v>116</v>
      </c>
      <c r="E98" s="1" t="s">
        <v>117</v>
      </c>
      <c r="G98" s="14">
        <v>126195000</v>
      </c>
      <c r="I98" s="13"/>
      <c r="J98" s="13"/>
    </row>
    <row r="99" spans="1:10" x14ac:dyDescent="0.25">
      <c r="A99" t="s">
        <v>118</v>
      </c>
      <c r="C99" s="14">
        <v>250415000</v>
      </c>
      <c r="D99" s="1" t="s">
        <v>119</v>
      </c>
      <c r="E99" s="1" t="s">
        <v>120</v>
      </c>
      <c r="G99" s="14">
        <v>247760000</v>
      </c>
      <c r="I99" s="13"/>
      <c r="J99" s="13"/>
    </row>
    <row r="100" spans="1:10" x14ac:dyDescent="0.25">
      <c r="A100" t="s">
        <v>121</v>
      </c>
      <c r="C100" s="14">
        <v>296870000</v>
      </c>
      <c r="D100" s="1" t="s">
        <v>122</v>
      </c>
      <c r="E100" s="1" t="s">
        <v>123</v>
      </c>
      <c r="G100" s="16">
        <v>296870000</v>
      </c>
      <c r="I100" s="13"/>
      <c r="J100" s="13"/>
    </row>
    <row r="101" spans="1:10" x14ac:dyDescent="0.25">
      <c r="A101" s="9" t="s">
        <v>124</v>
      </c>
      <c r="C101" s="14"/>
      <c r="G101" s="14">
        <v>1148355000</v>
      </c>
      <c r="I101" s="13"/>
      <c r="J101" s="13"/>
    </row>
    <row r="102" spans="1:10" x14ac:dyDescent="0.25">
      <c r="C102" s="14"/>
      <c r="G102" s="14"/>
      <c r="I102" s="13"/>
      <c r="J102" s="13"/>
    </row>
    <row r="103" spans="1:10" x14ac:dyDescent="0.25">
      <c r="A103" t="s">
        <v>125</v>
      </c>
      <c r="C103" s="14">
        <v>51215000</v>
      </c>
      <c r="D103" s="1" t="s">
        <v>36</v>
      </c>
      <c r="E103" s="1" t="s">
        <v>126</v>
      </c>
      <c r="G103" s="14">
        <v>36900000</v>
      </c>
      <c r="I103" s="13"/>
      <c r="J103" s="13"/>
    </row>
    <row r="104" spans="1:10" x14ac:dyDescent="0.25">
      <c r="A104" t="s">
        <v>127</v>
      </c>
      <c r="C104" s="14">
        <v>11425000</v>
      </c>
      <c r="D104" s="1" t="s">
        <v>110</v>
      </c>
      <c r="E104" s="1" t="s">
        <v>128</v>
      </c>
      <c r="G104" s="14">
        <v>10095000</v>
      </c>
      <c r="I104" s="13"/>
      <c r="J104" s="13"/>
    </row>
    <row r="105" spans="1:10" x14ac:dyDescent="0.25">
      <c r="A105" t="s">
        <v>129</v>
      </c>
      <c r="C105" s="14">
        <v>3561000</v>
      </c>
      <c r="D105" s="1" t="s">
        <v>27</v>
      </c>
      <c r="E105" s="1" t="s">
        <v>130</v>
      </c>
      <c r="G105" s="14">
        <v>3093000</v>
      </c>
      <c r="I105" s="13"/>
      <c r="J105" s="13"/>
    </row>
    <row r="106" spans="1:10" x14ac:dyDescent="0.25">
      <c r="A106" t="s">
        <v>131</v>
      </c>
      <c r="C106" s="14">
        <v>211050000</v>
      </c>
      <c r="D106" s="1" t="s">
        <v>119</v>
      </c>
      <c r="E106" s="1" t="s">
        <v>132</v>
      </c>
      <c r="G106" s="14">
        <v>211050000</v>
      </c>
      <c r="I106" s="13"/>
      <c r="J106" s="13"/>
    </row>
    <row r="107" spans="1:10" x14ac:dyDescent="0.25">
      <c r="A107" t="s">
        <v>133</v>
      </c>
      <c r="C107" s="14">
        <v>10000000</v>
      </c>
      <c r="D107" s="1" t="s">
        <v>119</v>
      </c>
      <c r="E107" s="1" t="s">
        <v>132</v>
      </c>
      <c r="G107" s="14">
        <v>10000000</v>
      </c>
      <c r="I107" s="13"/>
      <c r="J107" s="13"/>
    </row>
    <row r="108" spans="1:10" x14ac:dyDescent="0.25">
      <c r="A108" s="9" t="s">
        <v>134</v>
      </c>
      <c r="C108" s="14"/>
      <c r="G108" s="18">
        <v>271138000</v>
      </c>
      <c r="I108" s="13"/>
      <c r="J108" s="13"/>
    </row>
    <row r="109" spans="1:10" x14ac:dyDescent="0.25">
      <c r="A109" s="9" t="s">
        <v>135</v>
      </c>
      <c r="C109" s="14"/>
      <c r="G109" s="14">
        <v>1419493000</v>
      </c>
      <c r="I109" s="13"/>
      <c r="J109" s="13"/>
    </row>
    <row r="110" spans="1:10" x14ac:dyDescent="0.25">
      <c r="A110" s="9"/>
      <c r="C110" s="14"/>
      <c r="G110" s="14"/>
      <c r="I110" s="13"/>
      <c r="J110" s="13"/>
    </row>
    <row r="111" spans="1:10" x14ac:dyDescent="0.25">
      <c r="A111" s="8" t="s">
        <v>136</v>
      </c>
      <c r="C111" s="14"/>
      <c r="G111" s="14"/>
      <c r="I111" s="13"/>
      <c r="J111" s="13"/>
    </row>
    <row r="112" spans="1:10" x14ac:dyDescent="0.25">
      <c r="A112" t="s">
        <v>137</v>
      </c>
      <c r="C112" s="14">
        <v>34835000</v>
      </c>
      <c r="D112" s="1" t="s">
        <v>11</v>
      </c>
      <c r="E112" s="1" t="s">
        <v>138</v>
      </c>
      <c r="G112" s="14">
        <v>12565000</v>
      </c>
      <c r="I112" s="13"/>
      <c r="J112" s="13"/>
    </row>
    <row r="113" spans="1:10" x14ac:dyDescent="0.25">
      <c r="A113" s="9" t="s">
        <v>139</v>
      </c>
      <c r="G113" s="18">
        <v>12565000</v>
      </c>
      <c r="I113" s="13"/>
      <c r="J113" s="13"/>
    </row>
    <row r="114" spans="1:10" ht="9" customHeight="1" x14ac:dyDescent="0.25">
      <c r="A114" s="9"/>
      <c r="G114" s="21"/>
      <c r="I114" s="13"/>
      <c r="J114" s="13"/>
    </row>
    <row r="115" spans="1:10" ht="15.75" thickBot="1" x14ac:dyDescent="0.3">
      <c r="A115" s="22" t="s">
        <v>140</v>
      </c>
      <c r="B115" s="10"/>
      <c r="C115" s="11"/>
      <c r="D115" s="12"/>
      <c r="E115" s="12"/>
      <c r="F115" s="10" t="s">
        <v>10</v>
      </c>
      <c r="G115" s="17">
        <v>1463372020</v>
      </c>
      <c r="I115" s="13"/>
      <c r="J115" s="13"/>
    </row>
    <row r="116" spans="1:10" ht="15.75" thickTop="1" x14ac:dyDescent="0.25">
      <c r="G116" s="14"/>
    </row>
    <row r="117" spans="1:10" ht="15.75" x14ac:dyDescent="0.25">
      <c r="A117" s="20" t="s">
        <v>147</v>
      </c>
      <c r="C117" s="14"/>
      <c r="I117" s="13"/>
      <c r="J117" s="13"/>
    </row>
    <row r="118" spans="1:10" ht="4.5" customHeight="1" x14ac:dyDescent="0.25">
      <c r="A118" s="20"/>
      <c r="C118" s="14"/>
      <c r="I118" s="13"/>
      <c r="J118" s="13"/>
    </row>
    <row r="119" spans="1:10" x14ac:dyDescent="0.25">
      <c r="A119" s="24" t="s">
        <v>152</v>
      </c>
      <c r="G119" s="14"/>
    </row>
    <row r="120" spans="1:10" x14ac:dyDescent="0.25">
      <c r="A120" t="s">
        <v>144</v>
      </c>
      <c r="C120" s="13">
        <v>3315000</v>
      </c>
      <c r="D120" s="1">
        <v>2030</v>
      </c>
      <c r="E120" s="23">
        <v>0.05</v>
      </c>
      <c r="F120" t="s">
        <v>10</v>
      </c>
      <c r="G120" s="14">
        <v>2500000</v>
      </c>
    </row>
    <row r="121" spans="1:10" x14ac:dyDescent="0.25">
      <c r="A121" t="s">
        <v>148</v>
      </c>
      <c r="C121" s="13">
        <v>10485000</v>
      </c>
      <c r="D121" s="1">
        <v>2032</v>
      </c>
      <c r="E121" s="23">
        <v>0.05</v>
      </c>
      <c r="G121" s="16">
        <v>10485000</v>
      </c>
    </row>
    <row r="122" spans="1:10" x14ac:dyDescent="0.25">
      <c r="A122" s="9" t="s">
        <v>145</v>
      </c>
      <c r="C122" s="13"/>
      <c r="E122" s="23"/>
      <c r="G122" s="14">
        <f>SUM(G120:G121)</f>
        <v>12985000</v>
      </c>
    </row>
    <row r="123" spans="1:10" x14ac:dyDescent="0.25">
      <c r="C123" s="13"/>
      <c r="E123" s="23"/>
      <c r="G123" s="14"/>
    </row>
    <row r="124" spans="1:10" x14ac:dyDescent="0.25">
      <c r="A124" t="s">
        <v>146</v>
      </c>
      <c r="C124" s="13">
        <v>9000000</v>
      </c>
      <c r="D124" s="1">
        <v>2026</v>
      </c>
      <c r="E124" s="23">
        <v>2.4400000000000002E-2</v>
      </c>
      <c r="G124" s="14">
        <v>870000</v>
      </c>
    </row>
    <row r="125" spans="1:10" x14ac:dyDescent="0.25">
      <c r="A125" s="9" t="s">
        <v>149</v>
      </c>
      <c r="E125" s="23"/>
      <c r="G125" s="18">
        <f>+G124</f>
        <v>870000</v>
      </c>
    </row>
    <row r="126" spans="1:10" x14ac:dyDescent="0.25">
      <c r="E126" s="23"/>
      <c r="G126" s="14"/>
    </row>
    <row r="127" spans="1:10" ht="15.75" thickBot="1" x14ac:dyDescent="0.3">
      <c r="A127" s="22" t="s">
        <v>150</v>
      </c>
      <c r="B127" s="10"/>
      <c r="C127" s="11"/>
      <c r="D127" s="12"/>
      <c r="E127" s="12"/>
      <c r="F127" s="10" t="s">
        <v>10</v>
      </c>
      <c r="G127" s="17">
        <f>+G122+G125</f>
        <v>13855000</v>
      </c>
    </row>
    <row r="128" spans="1:10" ht="15.75" thickTop="1" x14ac:dyDescent="0.25"/>
    <row r="129" spans="1:7" x14ac:dyDescent="0.25">
      <c r="A129" s="24" t="s">
        <v>151</v>
      </c>
    </row>
    <row r="130" spans="1:7" x14ac:dyDescent="0.25">
      <c r="A130" t="s">
        <v>153</v>
      </c>
      <c r="C130" s="14">
        <v>35000000</v>
      </c>
      <c r="D130" s="1">
        <v>2031</v>
      </c>
      <c r="E130" s="23">
        <v>1.8499999999999999E-2</v>
      </c>
      <c r="F130" t="s">
        <v>10</v>
      </c>
      <c r="G130" s="16">
        <v>21760000</v>
      </c>
    </row>
    <row r="131" spans="1:7" ht="15.75" thickBot="1" x14ac:dyDescent="0.3">
      <c r="A131" s="22" t="s">
        <v>154</v>
      </c>
      <c r="B131" s="10"/>
      <c r="C131" s="11"/>
      <c r="D131" s="12"/>
      <c r="E131" s="12"/>
      <c r="F131" s="10" t="s">
        <v>10</v>
      </c>
      <c r="G131" s="17">
        <f>+G130</f>
        <v>21760000</v>
      </c>
    </row>
    <row r="132" spans="1:7" ht="15.75" thickTop="1" x14ac:dyDescent="0.25">
      <c r="G132" s="14"/>
    </row>
  </sheetData>
  <pageMargins left="0.28000000000000003" right="0.57999999999999996" top="0.28000000000000003" bottom="0.21" header="0.3" footer="0.19"/>
  <pageSetup scale="79" fitToHeight="0" orientation="portrait" r:id="rId1"/>
  <rowBreaks count="2" manualBreakCount="2">
    <brk id="61" max="6" man="1"/>
    <brk id="11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4D968A7751D44894CAC4F42CA5E773" ma:contentTypeVersion="18" ma:contentTypeDescription="Create a new document." ma:contentTypeScope="" ma:versionID="141b99cd43e94f6ad51d62440b7ecb6b">
  <xsd:schema xmlns:xsd="http://www.w3.org/2001/XMLSchema" xmlns:xs="http://www.w3.org/2001/XMLSchema" xmlns:p="http://schemas.microsoft.com/office/2006/metadata/properties" xmlns:ns2="8dbf3aa0-7301-41ed-9c5e-7670605d4daf" xmlns:ns3="203d9b92-456e-46ae-8638-1069528f282a" targetNamespace="http://schemas.microsoft.com/office/2006/metadata/properties" ma:root="true" ma:fieldsID="e763f9448d3824b1e9a38ec68c14a33f" ns2:_="" ns3:_="">
    <xsd:import namespace="8dbf3aa0-7301-41ed-9c5e-7670605d4daf"/>
    <xsd:import namespace="203d9b92-456e-46ae-8638-1069528f28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f3aa0-7301-41ed-9c5e-7670605d4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fe4f139-5f2f-4806-9b3d-d883ffc38a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4" nillable="true" ma:displayName="Status" ma:format="Dropdown" ma:indexed="true" ma:internalName="Status">
      <xsd:simpleType>
        <xsd:restriction base="dms:Choice">
          <xsd:enumeration value="Needs Review"/>
          <xsd:enumeration value="Complete"/>
          <xsd:enumeration value="Pending"/>
        </xsd:restriction>
      </xsd:simpleType>
    </xsd:element>
    <xsd:element name="Comments" ma:index="25" nillable="true" ma:displayName="Comments " ma:format="Dropdown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d9b92-456e-46ae-8638-1069528f28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39fb5f-34d8-4717-9919-c775333593af}" ma:internalName="TaxCatchAll" ma:showField="CatchAllData" ma:web="203d9b92-456e-46ae-8638-1069528f28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8dbf3aa0-7301-41ed-9c5e-7670605d4daf" xsi:nil="true"/>
    <SharedWithUsers xmlns="203d9b92-456e-46ae-8638-1069528f282a">
      <UserInfo>
        <DisplayName/>
        <AccountId xsi:nil="true"/>
        <AccountType/>
      </UserInfo>
    </SharedWithUsers>
    <lcf76f155ced4ddcb4097134ff3c332f xmlns="8dbf3aa0-7301-41ed-9c5e-7670605d4daf">
      <Terms xmlns="http://schemas.microsoft.com/office/infopath/2007/PartnerControls"/>
    </lcf76f155ced4ddcb4097134ff3c332f>
    <Status xmlns="8dbf3aa0-7301-41ed-9c5e-7670605d4daf" xsi:nil="true"/>
    <TaxCatchAll xmlns="203d9b92-456e-46ae-8638-1069528f28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37E3B2-ADA8-4004-999C-CF293D72D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f3aa0-7301-41ed-9c5e-7670605d4daf"/>
    <ds:schemaRef ds:uri="203d9b92-456e-46ae-8638-1069528f28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808B1F-A41F-4570-87CD-B98D7CE26657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203d9b92-456e-46ae-8638-1069528f282a"/>
    <ds:schemaRef ds:uri="http://schemas.openxmlformats.org/package/2006/metadata/core-properties"/>
    <ds:schemaRef ds:uri="8dbf3aa0-7301-41ed-9c5e-7670605d4da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009578B-C4C8-46A4-BC4C-A13662D0D7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Barton</dc:creator>
  <cp:lastModifiedBy>Eva Barton</cp:lastModifiedBy>
  <cp:lastPrinted>2026-05-11T14:20:45Z</cp:lastPrinted>
  <dcterms:created xsi:type="dcterms:W3CDTF">2026-05-08T13:16:25Z</dcterms:created>
  <dcterms:modified xsi:type="dcterms:W3CDTF">2026-05-11T14:20:52Z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0x010100F04D968A7751D44894CAC4F42CA5E773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